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upmchs-my.sharepoint.com/personal/lakatoshlr_upmc_edu/Documents/_Sheehan/Wolff Learning Academy/WLA Wordpress Documents and Files/"/>
    </mc:Choice>
  </mc:AlternateContent>
  <xr:revisionPtr revIDLastSave="0" documentId="8_{938D6528-BE63-457C-AB47-3CBF72C976D3}" xr6:coauthVersionLast="47" xr6:coauthVersionMax="47" xr10:uidLastSave="{00000000-0000-0000-0000-000000000000}"/>
  <bookViews>
    <workbookView xWindow="28680" yWindow="-120" windowWidth="29040" windowHeight="15840" xr2:uid="{5F5B7B66-385A-4C2D-9344-B4EA1CF61006}"/>
  </bookViews>
  <sheets>
    <sheet name="Budget" sheetId="2" r:id="rId1"/>
    <sheet name="Finance Summary" sheetId="1" r:id="rId2"/>
  </sheets>
  <definedNames>
    <definedName name="_xlnm.Print_Area" localSheetId="1">'Finance Summary'!$A$1:$O$55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L19" i="2"/>
  <c r="M19" i="2"/>
  <c r="N19" i="2"/>
  <c r="O19" i="2"/>
  <c r="E20" i="2"/>
  <c r="F20" i="2"/>
  <c r="G20" i="2"/>
  <c r="H20" i="2"/>
  <c r="I20" i="2"/>
  <c r="J20" i="2"/>
  <c r="K20" i="2"/>
  <c r="L20" i="2"/>
  <c r="M20" i="2"/>
  <c r="N20" i="2"/>
  <c r="O20" i="2"/>
  <c r="L21" i="2"/>
  <c r="D20" i="2"/>
  <c r="P20" i="2" s="1"/>
  <c r="D21" i="2"/>
  <c r="D19" i="2"/>
  <c r="P19" i="2" s="1"/>
  <c r="O18" i="2"/>
  <c r="N18" i="2"/>
  <c r="M18" i="2"/>
  <c r="L18" i="2"/>
  <c r="K18" i="2"/>
  <c r="J18" i="2"/>
  <c r="I18" i="2"/>
  <c r="H18" i="2"/>
  <c r="G18" i="2"/>
  <c r="F18" i="2"/>
  <c r="E18" i="2"/>
  <c r="D18" i="2"/>
  <c r="O15" i="2"/>
  <c r="N15" i="2"/>
  <c r="M15" i="2"/>
  <c r="L15" i="2"/>
  <c r="K15" i="2"/>
  <c r="J15" i="2"/>
  <c r="I15" i="2"/>
  <c r="H15" i="2"/>
  <c r="G15" i="2"/>
  <c r="F15" i="2"/>
  <c r="E15" i="2"/>
  <c r="D15" i="2"/>
  <c r="O12" i="2"/>
  <c r="N12" i="2"/>
  <c r="M12" i="2"/>
  <c r="M21" i="2" s="1"/>
  <c r="L12" i="2"/>
  <c r="K12" i="2"/>
  <c r="J12" i="2"/>
  <c r="I12" i="2"/>
  <c r="H12" i="2"/>
  <c r="G12" i="2"/>
  <c r="F12" i="2"/>
  <c r="E12" i="2"/>
  <c r="E21" i="2" s="1"/>
  <c r="D12" i="2"/>
  <c r="E9" i="2"/>
  <c r="F9" i="2"/>
  <c r="F21" i="2" s="1"/>
  <c r="G9" i="2"/>
  <c r="G21" i="2" s="1"/>
  <c r="H9" i="2"/>
  <c r="H21" i="2" s="1"/>
  <c r="I9" i="2"/>
  <c r="I21" i="2" s="1"/>
  <c r="J9" i="2"/>
  <c r="J21" i="2" s="1"/>
  <c r="K9" i="2"/>
  <c r="K21" i="2" s="1"/>
  <c r="L9" i="2"/>
  <c r="M9" i="2"/>
  <c r="N9" i="2"/>
  <c r="N21" i="2" s="1"/>
  <c r="O9" i="2"/>
  <c r="O21" i="2" s="1"/>
  <c r="D9" i="2"/>
  <c r="D39" i="1"/>
  <c r="B50" i="1"/>
  <c r="B49" i="1"/>
  <c r="B48" i="1"/>
  <c r="B47" i="1"/>
  <c r="B46" i="1"/>
  <c r="B45" i="1"/>
  <c r="C44" i="1"/>
  <c r="B44" i="1"/>
  <c r="B43" i="1"/>
  <c r="C42" i="1"/>
  <c r="B42" i="1"/>
  <c r="C41" i="1"/>
  <c r="B41" i="1"/>
  <c r="C40" i="1"/>
  <c r="B40" i="1"/>
  <c r="C39" i="1"/>
  <c r="B39" i="1"/>
  <c r="C43" i="1"/>
  <c r="D4" i="1"/>
  <c r="E4" i="1" s="1"/>
  <c r="E3" i="1"/>
  <c r="P21" i="2" l="1"/>
  <c r="D21" i="1"/>
  <c r="D40" i="1" s="1"/>
  <c r="E20" i="1"/>
  <c r="E39" i="1" s="1"/>
  <c r="D5" i="1"/>
  <c r="D6" i="1" s="1"/>
  <c r="E6" i="1" s="1"/>
  <c r="D22" i="1"/>
  <c r="D41" i="1" s="1"/>
  <c r="E21" i="1" l="1"/>
  <c r="E40" i="1" s="1"/>
  <c r="D23" i="1"/>
  <c r="D24" i="1" s="1"/>
  <c r="E22" i="1"/>
  <c r="D7" i="1"/>
  <c r="D8" i="1" s="1"/>
  <c r="E5" i="1"/>
  <c r="D42" i="1"/>
  <c r="E41" i="1" l="1"/>
  <c r="E23" i="1"/>
  <c r="E42" i="1" s="1"/>
  <c r="E7" i="1"/>
  <c r="E8" i="1"/>
  <c r="D43" i="1"/>
  <c r="D25" i="1"/>
  <c r="E24" i="1"/>
  <c r="E43" i="1" l="1"/>
  <c r="D44" i="1"/>
  <c r="E25" i="1"/>
  <c r="E44" i="1" s="1"/>
</calcChain>
</file>

<file path=xl/sharedStrings.xml><?xml version="1.0" encoding="utf-8"?>
<sst xmlns="http://schemas.openxmlformats.org/spreadsheetml/2006/main" count="44" uniqueCount="23">
  <si>
    <t>Total Fee Budget</t>
  </si>
  <si>
    <t>Actual Monthly Fee Spend</t>
  </si>
  <si>
    <t>Total Rolling Spend</t>
  </si>
  <si>
    <t>Total Remaining Burn</t>
  </si>
  <si>
    <t>Total Exp Budget</t>
  </si>
  <si>
    <t>Actual Monthly Exp Spend</t>
  </si>
  <si>
    <t>to Budget</t>
  </si>
  <si>
    <t>[PROJECT ID - PROJECT NAME]</t>
  </si>
  <si>
    <t>COST TYPE</t>
  </si>
  <si>
    <t>ITEM DESCRIPTION</t>
  </si>
  <si>
    <t>NOTES</t>
  </si>
  <si>
    <t>COST</t>
  </si>
  <si>
    <t>ACTUAL COST</t>
  </si>
  <si>
    <t>COST VARIANCE</t>
  </si>
  <si>
    <t>TOTAL</t>
  </si>
  <si>
    <t>FEES</t>
  </si>
  <si>
    <t>EXPENSES</t>
  </si>
  <si>
    <t>Operating or Capital</t>
  </si>
  <si>
    <t>Description of the expense (i.e. Software, Labor, Vendor, Hardware, etc.)</t>
  </si>
  <si>
    <t>PROJECT BUDGET</t>
  </si>
  <si>
    <t>COST TOTAL</t>
  </si>
  <si>
    <t>ACTUAL COST TOTAL</t>
  </si>
  <si>
    <t>TOTAL COST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</si>
</sst>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[$-409]mmm\-yy;@"/>
  </numFmts>
  <fonts count="12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0"/>
      <name val="Segoe UI Semilight"/>
      <family val="2"/>
      <scheme val="minor"/>
    </font>
    <font>
      <sz val="11"/>
      <name val="Segoe UI Semilight"/>
      <family val="2"/>
      <scheme val="minor"/>
    </font>
    <font>
      <sz val="11"/>
      <color theme="3"/>
      <name val="Segoe UI Semilight"/>
      <family val="2"/>
      <scheme val="minor"/>
    </font>
    <font>
      <sz val="28"/>
      <color theme="1"/>
      <name val="Segoe UI Semibold"/>
      <family val="2"/>
    </font>
    <font>
      <sz val="22"/>
      <color theme="3"/>
      <name val="Segoe UI Semilight"/>
      <family val="2"/>
    </font>
    <font>
      <b/>
      <sz val="16"/>
      <color theme="0"/>
      <name val="Segoe UI Semilight"/>
      <family val="2"/>
      <scheme val="minor"/>
    </font>
    <font>
      <b/>
      <sz val="10"/>
      <color theme="0"/>
      <name val="Segoe UI Semilight"/>
      <family val="2"/>
      <scheme val="minor"/>
    </font>
    <font>
      <b/>
      <sz val="9"/>
      <color theme="0"/>
      <name val="Segoe UI Semilight"/>
      <family val="2"/>
      <scheme val="minor"/>
    </font>
    <font>
      <b/>
      <sz val="9"/>
      <color theme="3"/>
      <name val="Segoe UI Semilight"/>
      <family val="2"/>
      <scheme val="minor"/>
    </font>
    <font>
      <b/>
      <sz val="12"/>
      <name val="Segoe UI Semiligh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0" applyNumberFormat="1"/>
    <xf numFmtId="9" fontId="0" fillId="0" borderId="0" xfId="2" applyFont="1" applyFill="1" applyBorder="1" applyAlignment="1">
      <alignment horizont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Protection="1">
      <protection locked="0"/>
    </xf>
    <xf numFmtId="165" fontId="3" fillId="3" borderId="0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right" vertical="top" wrapText="1"/>
    </xf>
    <xf numFmtId="165" fontId="3" fillId="5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5" fontId="4" fillId="0" borderId="0" xfId="0" applyNumberFormat="1" applyFont="1" applyBorder="1"/>
    <xf numFmtId="8" fontId="4" fillId="0" borderId="2" xfId="0" applyNumberFormat="1" applyFont="1" applyBorder="1"/>
    <xf numFmtId="8" fontId="4" fillId="6" borderId="0" xfId="0" applyNumberFormat="1" applyFont="1" applyFill="1" applyBorder="1"/>
    <xf numFmtId="8" fontId="4" fillId="6" borderId="2" xfId="0" applyNumberFormat="1" applyFont="1" applyFill="1" applyBorder="1"/>
    <xf numFmtId="0" fontId="10" fillId="0" borderId="0" xfId="0" applyFont="1" applyBorder="1"/>
    <xf numFmtId="0" fontId="10" fillId="0" borderId="2" xfId="0" applyFont="1" applyBorder="1"/>
    <xf numFmtId="0" fontId="10" fillId="6" borderId="0" xfId="0" applyFont="1" applyFill="1" applyBorder="1"/>
    <xf numFmtId="0" fontId="10" fillId="6" borderId="2" xfId="0" applyFont="1" applyFill="1" applyBorder="1"/>
    <xf numFmtId="0" fontId="11" fillId="0" borderId="0" xfId="0" applyFont="1"/>
    <xf numFmtId="8" fontId="11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7268739534212E-2"/>
          <c:y val="7.6657856584390047E-2"/>
          <c:w val="0.76729083753288485"/>
          <c:h val="0.72730480102356709"/>
        </c:manualLayout>
      </c:layout>
      <c:lineChart>
        <c:grouping val="standard"/>
        <c:varyColors val="0"/>
        <c:ser>
          <c:idx val="0"/>
          <c:order val="0"/>
          <c:tx>
            <c:v>Total Fee Budget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'Finance Summary'!$A$3:$A$14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Summary'!$B$3:$B$14</c:f>
              <c:numCache>
                <c:formatCode>"$"#,##0.00</c:formatCode>
                <c:ptCount val="12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C-4551-950E-9751CBB05F08}"/>
            </c:ext>
          </c:extLst>
        </c:ser>
        <c:ser>
          <c:idx val="1"/>
          <c:order val="1"/>
          <c:tx>
            <c:v>Total Fee Spend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dPt>
            <c:idx val="1"/>
            <c:marker>
              <c:symbol val="square"/>
              <c:size val="5"/>
              <c:spPr>
                <a:solidFill>
                  <a:schemeClr val="accent2"/>
                </a:solidFill>
                <a:ln w="9525" cap="flat" cmpd="sng" algn="ctr">
                  <a:solidFill>
                    <a:schemeClr val="accent2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FC-4551-950E-9751CBB05F08}"/>
              </c:ext>
            </c:extLst>
          </c:dPt>
          <c:cat>
            <c:numRef>
              <c:f>'Finance Summary'!$A$3:$A$14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Summary'!$D$3:$D$14</c:f>
              <c:numCache>
                <c:formatCode>"$"#,##0.00</c:formatCode>
                <c:ptCount val="12"/>
                <c:pt idx="0">
                  <c:v>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45000</c:v>
                </c:pt>
                <c:pt idx="5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FC-4551-950E-9751CBB05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485707376"/>
        <c:axId val="485710656"/>
      </c:lineChart>
      <c:catAx>
        <c:axId val="485707376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10656"/>
        <c:crosses val="autoZero"/>
        <c:auto val="0"/>
        <c:lblAlgn val="ctr"/>
        <c:lblOffset val="100"/>
        <c:tickLblSkip val="2"/>
        <c:noMultiLvlLbl val="1"/>
      </c:catAx>
      <c:valAx>
        <c:axId val="48571065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07376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7268739534212E-2"/>
          <c:y val="7.6657856584390047E-2"/>
          <c:w val="0.76729083753288485"/>
          <c:h val="0.73771957324216708"/>
        </c:manualLayout>
      </c:layout>
      <c:lineChart>
        <c:grouping val="standard"/>
        <c:varyColors val="0"/>
        <c:ser>
          <c:idx val="0"/>
          <c:order val="0"/>
          <c:tx>
            <c:strRef>
              <c:f>'Finance Summary'!$B$19</c:f>
              <c:strCache>
                <c:ptCount val="1"/>
                <c:pt idx="0">
                  <c:v>Total Exp Budget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dPt>
            <c:idx val="6"/>
            <c:marker>
              <c:symbol val="square"/>
              <c:size val="5"/>
              <c:spPr>
                <a:solidFill>
                  <a:schemeClr val="accent1"/>
                </a:solidFill>
                <a:ln w="9525" cap="flat" cmpd="sng" algn="ctr">
                  <a:solidFill>
                    <a:schemeClr val="accent1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DFF-4FF5-BDE0-36F03CD2AF39}"/>
              </c:ext>
            </c:extLst>
          </c:dPt>
          <c:cat>
            <c:numRef>
              <c:f>'Finance Summary'!$A$20:$A$31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Summary'!$B$20:$B$31</c:f>
              <c:numCache>
                <c:formatCode>"$"#,##0.00</c:formatCode>
                <c:ptCount val="12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F-4FF5-BDE0-36F03CD2AF39}"/>
            </c:ext>
          </c:extLst>
        </c:ser>
        <c:ser>
          <c:idx val="1"/>
          <c:order val="1"/>
          <c:tx>
            <c:v>Total Exp Spend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'Finance Summary'!$A$20:$A$31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Summary'!$D$20:$D$31</c:f>
              <c:numCache>
                <c:formatCode>"$"#,##0.00</c:formatCode>
                <c:ptCount val="12"/>
                <c:pt idx="0">
                  <c:v>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6000</c:v>
                </c:pt>
                <c:pt idx="5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F-4FF5-BDE0-36F03CD2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485707376"/>
        <c:axId val="485710656"/>
      </c:lineChart>
      <c:catAx>
        <c:axId val="485707376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lang="en-US" sz="9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10656"/>
        <c:crosses val="autoZero"/>
        <c:auto val="0"/>
        <c:lblAlgn val="ctr"/>
        <c:lblOffset val="100"/>
        <c:tickLblSkip val="2"/>
        <c:noMultiLvlLbl val="1"/>
      </c:catAx>
      <c:valAx>
        <c:axId val="48571065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07376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7268739534212E-2"/>
          <c:y val="7.6657856584390047E-2"/>
          <c:w val="0.76729083753288485"/>
          <c:h val="0.72910700526213901"/>
        </c:manualLayout>
      </c:layout>
      <c:lineChart>
        <c:grouping val="standard"/>
        <c:varyColors val="0"/>
        <c:ser>
          <c:idx val="0"/>
          <c:order val="0"/>
          <c:tx>
            <c:strRef>
              <c:f>'Finance Summary'!$B$38</c:f>
              <c:strCache>
                <c:ptCount val="1"/>
                <c:pt idx="0">
                  <c:v>Total Exp Budget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'Finance Summary'!$A$39:$A$50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Summary'!$B$39:$B$50</c:f>
              <c:numCache>
                <c:formatCode>"$"#,##0.00</c:formatCode>
                <c:ptCount val="12"/>
                <c:pt idx="0">
                  <c:v>120000</c:v>
                </c:pt>
                <c:pt idx="1">
                  <c:v>120000</c:v>
                </c:pt>
                <c:pt idx="2">
                  <c:v>120000</c:v>
                </c:pt>
                <c:pt idx="3">
                  <c:v>120000</c:v>
                </c:pt>
                <c:pt idx="4">
                  <c:v>120000</c:v>
                </c:pt>
                <c:pt idx="5">
                  <c:v>120000</c:v>
                </c:pt>
                <c:pt idx="6">
                  <c:v>120000</c:v>
                </c:pt>
                <c:pt idx="7">
                  <c:v>120000</c:v>
                </c:pt>
                <c:pt idx="8">
                  <c:v>120000</c:v>
                </c:pt>
                <c:pt idx="9">
                  <c:v>120000</c:v>
                </c:pt>
                <c:pt idx="10">
                  <c:v>120000</c:v>
                </c:pt>
                <c:pt idx="11">
                  <c:v>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1-4B66-BDC5-A752BAF8BA69}"/>
            </c:ext>
          </c:extLst>
        </c:ser>
        <c:ser>
          <c:idx val="1"/>
          <c:order val="1"/>
          <c:tx>
            <c:v>Total Exp Spend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'Finance Summary'!$A$39:$A$50</c:f>
              <c:numCache>
                <c:formatCode>m/d/yy;@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'Finance Summary'!$D$39:$D$50</c:f>
              <c:numCache>
                <c:formatCode>"$"#,##0.00</c:formatCode>
                <c:ptCount val="12"/>
                <c:pt idx="0">
                  <c:v>0</c:v>
                </c:pt>
                <c:pt idx="1">
                  <c:v>17000</c:v>
                </c:pt>
                <c:pt idx="2">
                  <c:v>28000</c:v>
                </c:pt>
                <c:pt idx="3">
                  <c:v>34000</c:v>
                </c:pt>
                <c:pt idx="4">
                  <c:v>51000</c:v>
                </c:pt>
                <c:pt idx="5">
                  <c:v>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1-4B66-BDC5-A752BAF8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485707376"/>
        <c:axId val="485710656"/>
      </c:lineChart>
      <c:catAx>
        <c:axId val="485707376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2160000" spcFirstLastPara="1" vertOverflow="ellipsis" wrap="square" anchor="ctr" anchorCtr="1"/>
          <a:lstStyle/>
          <a:p>
            <a:pPr>
              <a:defRPr sz="900" b="1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10656"/>
        <c:crosses val="autoZero"/>
        <c:auto val="0"/>
        <c:lblAlgn val="ctr"/>
        <c:lblOffset val="100"/>
        <c:tickLblSkip val="2"/>
        <c:noMultiLvlLbl val="1"/>
      </c:catAx>
      <c:valAx>
        <c:axId val="48571065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707376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101749</xdr:colOff>
      <xdr:row>3</xdr:row>
      <xdr:rowOff>107315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F8FC216-B285-47AE-8CF7-759AF50EFB91}"/>
            </a:ext>
          </a:extLst>
        </xdr:cNvPr>
        <xdr:cNvGrpSpPr/>
      </xdr:nvGrpSpPr>
      <xdr:grpSpPr>
        <a:xfrm>
          <a:off x="0" y="1143000"/>
          <a:ext cx="1959124" cy="107315"/>
          <a:chOff x="0" y="0"/>
          <a:chExt cx="2224462" cy="109343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76B7D3C4-FB94-4268-AA5E-DAE9D19077BD}"/>
              </a:ext>
            </a:extLst>
          </xdr:cNvPr>
          <xdr:cNvSpPr/>
        </xdr:nvSpPr>
        <xdr:spPr>
          <a:xfrm>
            <a:off x="0" y="0"/>
            <a:ext cx="1623777" cy="109343"/>
          </a:xfrm>
          <a:prstGeom prst="rect">
            <a:avLst/>
          </a:prstGeom>
          <a:solidFill>
            <a:schemeClr val="tx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US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634B00D6-6614-4F3D-8136-2E1330ECB6E7}"/>
              </a:ext>
            </a:extLst>
          </xdr:cNvPr>
          <xdr:cNvSpPr/>
        </xdr:nvSpPr>
        <xdr:spPr>
          <a:xfrm>
            <a:off x="1678419" y="0"/>
            <a:ext cx="141463" cy="109343"/>
          </a:xfrm>
          <a:prstGeom prst="rect">
            <a:avLst/>
          </a:prstGeom>
          <a:solidFill>
            <a:schemeClr val="accent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US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1D841F4-643B-4A13-A081-AE4656EDCE42}"/>
              </a:ext>
            </a:extLst>
          </xdr:cNvPr>
          <xdr:cNvSpPr/>
        </xdr:nvSpPr>
        <xdr:spPr>
          <a:xfrm>
            <a:off x="1880709" y="0"/>
            <a:ext cx="141463" cy="109343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US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4414B014-A201-4B1E-BD59-B0915C513E8F}"/>
              </a:ext>
            </a:extLst>
          </xdr:cNvPr>
          <xdr:cNvSpPr/>
        </xdr:nvSpPr>
        <xdr:spPr>
          <a:xfrm>
            <a:off x="2082999" y="0"/>
            <a:ext cx="141463" cy="109343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072233" y="59266"/>
    <xdr:ext cx="6347185" cy="36194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2CB5C0-1BBC-4BE4-A4FC-9D1884FF51CB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094817" y="3835400"/>
    <xdr:ext cx="6347185" cy="386926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B02365-B8C9-4AA4-815E-89938B347938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111749" y="8028518"/>
    <xdr:ext cx="6347185" cy="395181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C75EA7-73A2-4E36-B52C-AE44B88C78BE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EPMO">
  <a:themeElements>
    <a:clrScheme name="EPMO">
      <a:dk1>
        <a:srgbClr val="771B61"/>
      </a:dk1>
      <a:lt1>
        <a:sysClr val="window" lastClr="FFFFFF"/>
      </a:lt1>
      <a:dk2>
        <a:srgbClr val="666D70"/>
      </a:dk2>
      <a:lt2>
        <a:srgbClr val="D7DBDB"/>
      </a:lt2>
      <a:accent1>
        <a:srgbClr val="40A6C0"/>
      </a:accent1>
      <a:accent2>
        <a:srgbClr val="F47A28"/>
      </a:accent2>
      <a:accent3>
        <a:srgbClr val="959836"/>
      </a:accent3>
      <a:accent4>
        <a:srgbClr val="9B1889"/>
      </a:accent4>
      <a:accent5>
        <a:srgbClr val="DED1AC"/>
      </a:accent5>
      <a:accent6>
        <a:srgbClr val="333092"/>
      </a:accent6>
      <a:hlink>
        <a:srgbClr val="C1CD23"/>
      </a:hlink>
      <a:folHlink>
        <a:srgbClr val="0081C6"/>
      </a:folHlink>
    </a:clrScheme>
    <a:fontScheme name="EPMO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 vert="horz"/>
      <a:lstStyle>
        <a:defPPr>
          <a:defRPr sz="2400" b="0" dirty="0" smtClean="0">
            <a:solidFill>
              <a:schemeClr val="tx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UPMC" id="{04071BA1-479E-4B60-9128-B12C7DE06522}" vid="{DA0AEFF2-BD66-4D87-B271-D1F6A0CDC17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B6CF-BC1C-45B6-A644-14C60444AA21}">
  <dimension ref="A1:P21"/>
  <sheetViews>
    <sheetView tabSelected="1" zoomScaleNormal="100" workbookViewId="0">
      <selection activeCell="C21" sqref="C21"/>
    </sheetView>
  </sheetViews>
  <sheetFormatPr defaultRowHeight="16.5" x14ac:dyDescent="0.3"/>
  <cols>
    <col min="1" max="1" width="24.375" customWidth="1"/>
    <col min="2" max="2" width="26.25" customWidth="1"/>
    <col min="3" max="3" width="15.25" customWidth="1"/>
    <col min="4" max="4" width="12.875" customWidth="1"/>
    <col min="5" max="5" width="11.125" bestFit="1" customWidth="1"/>
    <col min="6" max="10" width="9.125" bestFit="1" customWidth="1"/>
    <col min="11" max="11" width="9.625" bestFit="1" customWidth="1"/>
    <col min="12" max="12" width="12.875" bestFit="1" customWidth="1"/>
    <col min="13" max="13" width="10.625" bestFit="1" customWidth="1"/>
    <col min="14" max="14" width="12.625" bestFit="1" customWidth="1"/>
    <col min="15" max="15" width="12.25" bestFit="1" customWidth="1"/>
    <col min="16" max="16" width="29.25" customWidth="1"/>
  </cols>
  <sheetData>
    <row r="1" spans="1:16" s="5" customFormat="1" ht="40.5" x14ac:dyDescent="0.7">
      <c r="A1" s="3" t="s">
        <v>7</v>
      </c>
      <c r="B1" s="4"/>
    </row>
    <row r="2" spans="1:16" s="5" customFormat="1" x14ac:dyDescent="0.3">
      <c r="A2" s="4"/>
      <c r="B2" s="4"/>
    </row>
    <row r="3" spans="1:16" s="5" customFormat="1" ht="33" x14ac:dyDescent="0.6">
      <c r="A3" s="6" t="s">
        <v>19</v>
      </c>
      <c r="B3" s="4"/>
    </row>
    <row r="4" spans="1:16" s="5" customFormat="1" x14ac:dyDescent="0.3">
      <c r="A4" s="4"/>
      <c r="B4" s="4"/>
    </row>
    <row r="5" spans="1:16" s="5" customFormat="1" x14ac:dyDescent="0.3">
      <c r="A5" s="4"/>
      <c r="B5" s="4"/>
    </row>
    <row r="6" spans="1:16" x14ac:dyDescent="0.3">
      <c r="A6" s="12" t="s">
        <v>8</v>
      </c>
      <c r="B6" s="12" t="s">
        <v>9</v>
      </c>
      <c r="C6" s="12"/>
      <c r="D6" s="13">
        <v>43831</v>
      </c>
      <c r="E6" s="13">
        <v>43862</v>
      </c>
      <c r="F6" s="13">
        <v>43891</v>
      </c>
      <c r="G6" s="13">
        <v>43922</v>
      </c>
      <c r="H6" s="13">
        <v>43952</v>
      </c>
      <c r="I6" s="13">
        <v>43983</v>
      </c>
      <c r="J6" s="13">
        <v>44013</v>
      </c>
      <c r="K6" s="13">
        <v>44044</v>
      </c>
      <c r="L6" s="13">
        <v>44075</v>
      </c>
      <c r="M6" s="13">
        <v>44105</v>
      </c>
      <c r="N6" s="13">
        <v>44136</v>
      </c>
      <c r="O6" s="13">
        <v>44166</v>
      </c>
      <c r="P6" s="12" t="s">
        <v>10</v>
      </c>
    </row>
    <row r="7" spans="1:16" x14ac:dyDescent="0.3">
      <c r="A7" s="24" t="s">
        <v>17</v>
      </c>
      <c r="B7" s="26" t="s">
        <v>18</v>
      </c>
      <c r="C7" s="18" t="s">
        <v>11</v>
      </c>
      <c r="D7" s="14">
        <v>20000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26"/>
    </row>
    <row r="8" spans="1:16" x14ac:dyDescent="0.3">
      <c r="A8" s="24"/>
      <c r="B8" s="26"/>
      <c r="C8" s="18" t="s">
        <v>12</v>
      </c>
      <c r="D8" s="14">
        <v>15000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6"/>
    </row>
    <row r="9" spans="1:16" x14ac:dyDescent="0.3">
      <c r="A9" s="25"/>
      <c r="B9" s="27"/>
      <c r="C9" s="19" t="s">
        <v>13</v>
      </c>
      <c r="D9" s="15">
        <f>D8-D7</f>
        <v>-5000</v>
      </c>
      <c r="E9" s="15">
        <f t="shared" ref="E9:O9" si="0">E8-E7</f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5">
        <f t="shared" si="0"/>
        <v>0</v>
      </c>
      <c r="P9" s="27"/>
    </row>
    <row r="10" spans="1:16" x14ac:dyDescent="0.3">
      <c r="A10" s="28" t="s">
        <v>17</v>
      </c>
      <c r="B10" s="30" t="s">
        <v>18</v>
      </c>
      <c r="C10" s="20" t="s">
        <v>11</v>
      </c>
      <c r="D10" s="16">
        <v>20000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30"/>
    </row>
    <row r="11" spans="1:16" x14ac:dyDescent="0.3">
      <c r="A11" s="28"/>
      <c r="B11" s="30"/>
      <c r="C11" s="20" t="s">
        <v>12</v>
      </c>
      <c r="D11" s="16">
        <v>15000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30"/>
    </row>
    <row r="12" spans="1:16" x14ac:dyDescent="0.3">
      <c r="A12" s="29"/>
      <c r="B12" s="31"/>
      <c r="C12" s="21" t="s">
        <v>13</v>
      </c>
      <c r="D12" s="17">
        <f>D11-D10</f>
        <v>-5000</v>
      </c>
      <c r="E12" s="17">
        <f t="shared" ref="E12" si="1">E11-E10</f>
        <v>0</v>
      </c>
      <c r="F12" s="17">
        <f t="shared" ref="F12" si="2">F11-F10</f>
        <v>0</v>
      </c>
      <c r="G12" s="17">
        <f t="shared" ref="G12" si="3">G11-G10</f>
        <v>0</v>
      </c>
      <c r="H12" s="17">
        <f t="shared" ref="H12" si="4">H11-H10</f>
        <v>0</v>
      </c>
      <c r="I12" s="17">
        <f t="shared" ref="I12" si="5">I11-I10</f>
        <v>0</v>
      </c>
      <c r="J12" s="17">
        <f t="shared" ref="J12" si="6">J11-J10</f>
        <v>0</v>
      </c>
      <c r="K12" s="17">
        <f t="shared" ref="K12" si="7">K11-K10</f>
        <v>0</v>
      </c>
      <c r="L12" s="17">
        <f t="shared" ref="L12" si="8">L11-L10</f>
        <v>0</v>
      </c>
      <c r="M12" s="17">
        <f t="shared" ref="M12" si="9">M11-M10</f>
        <v>0</v>
      </c>
      <c r="N12" s="17">
        <f t="shared" ref="N12" si="10">N11-N10</f>
        <v>0</v>
      </c>
      <c r="O12" s="17">
        <f t="shared" ref="O12" si="11">O11-O10</f>
        <v>0</v>
      </c>
      <c r="P12" s="31"/>
    </row>
    <row r="13" spans="1:16" x14ac:dyDescent="0.3">
      <c r="A13" s="24" t="s">
        <v>17</v>
      </c>
      <c r="B13" s="26" t="s">
        <v>18</v>
      </c>
      <c r="C13" s="18" t="s">
        <v>11</v>
      </c>
      <c r="D13" s="14">
        <v>20000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6"/>
    </row>
    <row r="14" spans="1:16" x14ac:dyDescent="0.3">
      <c r="A14" s="24"/>
      <c r="B14" s="26"/>
      <c r="C14" s="18" t="s">
        <v>12</v>
      </c>
      <c r="D14" s="14">
        <v>15000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6"/>
    </row>
    <row r="15" spans="1:16" x14ac:dyDescent="0.3">
      <c r="A15" s="25"/>
      <c r="B15" s="27"/>
      <c r="C15" s="19" t="s">
        <v>13</v>
      </c>
      <c r="D15" s="15">
        <f>D14-D13</f>
        <v>-5000</v>
      </c>
      <c r="E15" s="15">
        <f t="shared" ref="E15" si="12">E14-E13</f>
        <v>0</v>
      </c>
      <c r="F15" s="15">
        <f t="shared" ref="F15" si="13">F14-F13</f>
        <v>0</v>
      </c>
      <c r="G15" s="15">
        <f t="shared" ref="G15" si="14">G14-G13</f>
        <v>0</v>
      </c>
      <c r="H15" s="15">
        <f t="shared" ref="H15" si="15">H14-H13</f>
        <v>0</v>
      </c>
      <c r="I15" s="15">
        <f t="shared" ref="I15" si="16">I14-I13</f>
        <v>0</v>
      </c>
      <c r="J15" s="15">
        <f t="shared" ref="J15" si="17">J14-J13</f>
        <v>0</v>
      </c>
      <c r="K15" s="15">
        <f t="shared" ref="K15" si="18">K14-K13</f>
        <v>0</v>
      </c>
      <c r="L15" s="15">
        <f t="shared" ref="L15" si="19">L14-L13</f>
        <v>0</v>
      </c>
      <c r="M15" s="15">
        <f t="shared" ref="M15" si="20">M14-M13</f>
        <v>0</v>
      </c>
      <c r="N15" s="15">
        <f t="shared" ref="N15" si="21">N14-N13</f>
        <v>0</v>
      </c>
      <c r="O15" s="15">
        <f t="shared" ref="O15" si="22">O14-O13</f>
        <v>0</v>
      </c>
      <c r="P15" s="27"/>
    </row>
    <row r="16" spans="1:16" x14ac:dyDescent="0.3">
      <c r="A16" s="28" t="s">
        <v>17</v>
      </c>
      <c r="B16" s="30" t="s">
        <v>18</v>
      </c>
      <c r="C16" s="20" t="s">
        <v>11</v>
      </c>
      <c r="D16" s="16">
        <v>20000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0"/>
    </row>
    <row r="17" spans="1:16" x14ac:dyDescent="0.3">
      <c r="A17" s="28"/>
      <c r="B17" s="30"/>
      <c r="C17" s="20" t="s">
        <v>12</v>
      </c>
      <c r="D17" s="16">
        <v>15000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0"/>
    </row>
    <row r="18" spans="1:16" x14ac:dyDescent="0.3">
      <c r="A18" s="29"/>
      <c r="B18" s="31"/>
      <c r="C18" s="21" t="s">
        <v>13</v>
      </c>
      <c r="D18" s="17">
        <f>D17-D16</f>
        <v>-5000</v>
      </c>
      <c r="E18" s="17">
        <f t="shared" ref="E18" si="23">E17-E16</f>
        <v>0</v>
      </c>
      <c r="F18" s="17">
        <f t="shared" ref="F18" si="24">F17-F16</f>
        <v>0</v>
      </c>
      <c r="G18" s="17">
        <f t="shared" ref="G18" si="25">G17-G16</f>
        <v>0</v>
      </c>
      <c r="H18" s="17">
        <f t="shared" ref="H18" si="26">H17-H16</f>
        <v>0</v>
      </c>
      <c r="I18" s="17">
        <f t="shared" ref="I18" si="27">I17-I16</f>
        <v>0</v>
      </c>
      <c r="J18" s="17">
        <f t="shared" ref="J18" si="28">J17-J16</f>
        <v>0</v>
      </c>
      <c r="K18" s="17">
        <f t="shared" ref="K18" si="29">K17-K16</f>
        <v>0</v>
      </c>
      <c r="L18" s="17">
        <f t="shared" ref="L18" si="30">L17-L16</f>
        <v>0</v>
      </c>
      <c r="M18" s="17">
        <f t="shared" ref="M18" si="31">M17-M16</f>
        <v>0</v>
      </c>
      <c r="N18" s="17">
        <f t="shared" ref="N18" si="32">N17-N16</f>
        <v>0</v>
      </c>
      <c r="O18" s="17">
        <f t="shared" ref="O18" si="33">O17-O16</f>
        <v>0</v>
      </c>
      <c r="P18" s="31"/>
    </row>
    <row r="19" spans="1:16" ht="17.25" x14ac:dyDescent="0.3">
      <c r="A19" s="22" t="s">
        <v>20</v>
      </c>
      <c r="B19" s="22"/>
      <c r="C19" s="22"/>
      <c r="D19" s="23">
        <f>D7+D10+D13+D16</f>
        <v>80000</v>
      </c>
      <c r="E19" s="23">
        <f t="shared" ref="E19:O19" si="34">E7+E10+E13+E16</f>
        <v>0</v>
      </c>
      <c r="F19" s="23">
        <f t="shared" si="34"/>
        <v>0</v>
      </c>
      <c r="G19" s="23">
        <f t="shared" si="34"/>
        <v>0</v>
      </c>
      <c r="H19" s="23">
        <f t="shared" si="34"/>
        <v>0</v>
      </c>
      <c r="I19" s="23">
        <f t="shared" si="34"/>
        <v>0</v>
      </c>
      <c r="J19" s="23">
        <f t="shared" si="34"/>
        <v>0</v>
      </c>
      <c r="K19" s="23">
        <f t="shared" si="34"/>
        <v>0</v>
      </c>
      <c r="L19" s="23">
        <f t="shared" si="34"/>
        <v>0</v>
      </c>
      <c r="M19" s="23">
        <f t="shared" si="34"/>
        <v>0</v>
      </c>
      <c r="N19" s="23">
        <f t="shared" si="34"/>
        <v>0</v>
      </c>
      <c r="O19" s="23">
        <f t="shared" si="34"/>
        <v>0</v>
      </c>
      <c r="P19" s="23">
        <f>SUM(D19:O19)</f>
        <v>80000</v>
      </c>
    </row>
    <row r="20" spans="1:16" ht="17.25" x14ac:dyDescent="0.3">
      <c r="A20" s="22" t="s">
        <v>21</v>
      </c>
      <c r="B20" s="22"/>
      <c r="C20" s="22"/>
      <c r="D20" s="23">
        <f t="shared" ref="D20:O21" si="35">D8+D11+D14+D17</f>
        <v>60000</v>
      </c>
      <c r="E20" s="23">
        <f t="shared" si="35"/>
        <v>0</v>
      </c>
      <c r="F20" s="23">
        <f t="shared" si="35"/>
        <v>0</v>
      </c>
      <c r="G20" s="23">
        <f t="shared" si="35"/>
        <v>0</v>
      </c>
      <c r="H20" s="23">
        <f t="shared" si="35"/>
        <v>0</v>
      </c>
      <c r="I20" s="23">
        <f t="shared" si="35"/>
        <v>0</v>
      </c>
      <c r="J20" s="23">
        <f t="shared" si="35"/>
        <v>0</v>
      </c>
      <c r="K20" s="23">
        <f t="shared" si="35"/>
        <v>0</v>
      </c>
      <c r="L20" s="23">
        <f t="shared" si="35"/>
        <v>0</v>
      </c>
      <c r="M20" s="23">
        <f t="shared" si="35"/>
        <v>0</v>
      </c>
      <c r="N20" s="23">
        <f t="shared" si="35"/>
        <v>0</v>
      </c>
      <c r="O20" s="23">
        <f t="shared" si="35"/>
        <v>0</v>
      </c>
      <c r="P20" s="23">
        <f t="shared" ref="P20:P21" si="36">SUM(D20:O20)</f>
        <v>60000</v>
      </c>
    </row>
    <row r="21" spans="1:16" ht="17.25" x14ac:dyDescent="0.3">
      <c r="A21" s="22" t="s">
        <v>22</v>
      </c>
      <c r="B21" s="22"/>
      <c r="C21" s="22"/>
      <c r="D21" s="23">
        <f t="shared" si="35"/>
        <v>-20000</v>
      </c>
      <c r="E21" s="23">
        <f t="shared" si="35"/>
        <v>0</v>
      </c>
      <c r="F21" s="23">
        <f t="shared" si="35"/>
        <v>0</v>
      </c>
      <c r="G21" s="23">
        <f t="shared" si="35"/>
        <v>0</v>
      </c>
      <c r="H21" s="23">
        <f t="shared" si="35"/>
        <v>0</v>
      </c>
      <c r="I21" s="23">
        <f t="shared" si="35"/>
        <v>0</v>
      </c>
      <c r="J21" s="23">
        <f t="shared" si="35"/>
        <v>0</v>
      </c>
      <c r="K21" s="23">
        <f t="shared" si="35"/>
        <v>0</v>
      </c>
      <c r="L21" s="23">
        <f t="shared" si="35"/>
        <v>0</v>
      </c>
      <c r="M21" s="23">
        <f t="shared" si="35"/>
        <v>0</v>
      </c>
      <c r="N21" s="23">
        <f t="shared" si="35"/>
        <v>0</v>
      </c>
      <c r="O21" s="23">
        <f t="shared" si="35"/>
        <v>0</v>
      </c>
      <c r="P21" s="23">
        <f t="shared" si="36"/>
        <v>-20000</v>
      </c>
    </row>
  </sheetData>
  <mergeCells count="12">
    <mergeCell ref="A7:A9"/>
    <mergeCell ref="B7:B9"/>
    <mergeCell ref="P7:P9"/>
    <mergeCell ref="A10:A12"/>
    <mergeCell ref="B10:B12"/>
    <mergeCell ref="P10:P12"/>
    <mergeCell ref="A13:A15"/>
    <mergeCell ref="B13:B15"/>
    <mergeCell ref="P13:P15"/>
    <mergeCell ref="A16:A18"/>
    <mergeCell ref="B16:B18"/>
    <mergeCell ref="P16:P18"/>
  </mergeCells>
  <pageMargins left="0.7" right="0.7" top="0.75" bottom="0.75" header="0.3" footer="0.3"/>
  <pageSetup scale="5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091F-00FE-45EE-8AAD-8C4F06D62683}">
  <dimension ref="A1:W53"/>
  <sheetViews>
    <sheetView zoomScale="90" zoomScaleNormal="90" workbookViewId="0">
      <selection activeCell="Y9" sqref="Y9"/>
    </sheetView>
  </sheetViews>
  <sheetFormatPr defaultRowHeight="16.5" x14ac:dyDescent="0.3"/>
  <cols>
    <col min="1" max="1" width="10.75" customWidth="1"/>
    <col min="2" max="2" width="12.75" customWidth="1"/>
    <col min="3" max="3" width="13.625" customWidth="1"/>
    <col min="4" max="4" width="12.25" customWidth="1"/>
    <col min="5" max="5" width="14.625" customWidth="1"/>
    <col min="22" max="22" width="12" customWidth="1"/>
  </cols>
  <sheetData>
    <row r="1" spans="1:23" ht="25.5" x14ac:dyDescent="0.3">
      <c r="A1" s="32" t="s">
        <v>15</v>
      </c>
      <c r="B1" s="32"/>
      <c r="C1" s="32"/>
      <c r="D1" s="32"/>
      <c r="E1" s="32"/>
    </row>
    <row r="2" spans="1:23" ht="29.45" customHeight="1" x14ac:dyDescent="0.3">
      <c r="A2" s="8"/>
      <c r="B2" s="9" t="s">
        <v>0</v>
      </c>
      <c r="C2" s="9" t="s">
        <v>1</v>
      </c>
      <c r="D2" s="9" t="s">
        <v>2</v>
      </c>
      <c r="E2" s="9" t="s">
        <v>3</v>
      </c>
    </row>
    <row r="3" spans="1:23" x14ac:dyDescent="0.3">
      <c r="A3" s="10">
        <v>43466</v>
      </c>
      <c r="B3" s="7">
        <v>100000</v>
      </c>
      <c r="C3" s="7">
        <v>10000</v>
      </c>
      <c r="D3" s="11">
        <v>0</v>
      </c>
      <c r="E3" s="11">
        <f t="shared" ref="E3:E8" si="0">B3-(D3)</f>
        <v>100000</v>
      </c>
    </row>
    <row r="4" spans="1:23" x14ac:dyDescent="0.3">
      <c r="A4" s="10">
        <v>43497</v>
      </c>
      <c r="B4" s="7">
        <v>100000</v>
      </c>
      <c r="C4" s="7">
        <v>15000</v>
      </c>
      <c r="D4" s="11">
        <f t="shared" ref="D4:D8" si="1">C4+D3</f>
        <v>15000</v>
      </c>
      <c r="E4" s="11">
        <f t="shared" si="0"/>
        <v>85000</v>
      </c>
      <c r="W4" s="1"/>
    </row>
    <row r="5" spans="1:23" x14ac:dyDescent="0.3">
      <c r="A5" s="10">
        <v>43525</v>
      </c>
      <c r="B5" s="7">
        <v>100000</v>
      </c>
      <c r="C5" s="7">
        <v>10000</v>
      </c>
      <c r="D5" s="11">
        <f t="shared" si="1"/>
        <v>25000</v>
      </c>
      <c r="E5" s="11">
        <f t="shared" si="0"/>
        <v>75000</v>
      </c>
    </row>
    <row r="6" spans="1:23" x14ac:dyDescent="0.3">
      <c r="A6" s="10">
        <v>43556</v>
      </c>
      <c r="B6" s="7">
        <v>100000</v>
      </c>
      <c r="C6" s="7">
        <v>5000</v>
      </c>
      <c r="D6" s="11">
        <f t="shared" si="1"/>
        <v>30000</v>
      </c>
      <c r="E6" s="11">
        <f t="shared" si="0"/>
        <v>70000</v>
      </c>
    </row>
    <row r="7" spans="1:23" x14ac:dyDescent="0.3">
      <c r="A7" s="10">
        <v>43586</v>
      </c>
      <c r="B7" s="7">
        <v>100000</v>
      </c>
      <c r="C7" s="7">
        <v>15000</v>
      </c>
      <c r="D7" s="11">
        <f t="shared" si="1"/>
        <v>45000</v>
      </c>
      <c r="E7" s="11">
        <f t="shared" si="0"/>
        <v>55000</v>
      </c>
    </row>
    <row r="8" spans="1:23" x14ac:dyDescent="0.3">
      <c r="A8" s="10">
        <v>43617</v>
      </c>
      <c r="B8" s="7">
        <v>100000</v>
      </c>
      <c r="C8" s="7">
        <v>10000</v>
      </c>
      <c r="D8" s="11">
        <f t="shared" si="1"/>
        <v>55000</v>
      </c>
      <c r="E8" s="11">
        <f t="shared" si="0"/>
        <v>45000</v>
      </c>
    </row>
    <row r="9" spans="1:23" x14ac:dyDescent="0.3">
      <c r="A9" s="10">
        <v>43647</v>
      </c>
      <c r="B9" s="7">
        <v>100000</v>
      </c>
      <c r="C9" s="7"/>
      <c r="D9" s="11"/>
      <c r="E9" s="11"/>
    </row>
    <row r="10" spans="1:23" x14ac:dyDescent="0.3">
      <c r="A10" s="10">
        <v>43678</v>
      </c>
      <c r="B10" s="7">
        <v>100000</v>
      </c>
      <c r="C10" s="7"/>
      <c r="D10" s="11"/>
      <c r="E10" s="11"/>
    </row>
    <row r="11" spans="1:23" x14ac:dyDescent="0.3">
      <c r="A11" s="10">
        <v>43709</v>
      </c>
      <c r="B11" s="7">
        <v>100000</v>
      </c>
      <c r="C11" s="7"/>
      <c r="D11" s="11"/>
      <c r="E11" s="11"/>
    </row>
    <row r="12" spans="1:23" x14ac:dyDescent="0.3">
      <c r="A12" s="10">
        <v>43739</v>
      </c>
      <c r="B12" s="7">
        <v>100000</v>
      </c>
      <c r="C12" s="7"/>
      <c r="D12" s="11"/>
      <c r="E12" s="11"/>
    </row>
    <row r="13" spans="1:23" x14ac:dyDescent="0.3">
      <c r="A13" s="10">
        <v>43770</v>
      </c>
      <c r="B13" s="7">
        <v>100000</v>
      </c>
      <c r="C13" s="7"/>
      <c r="D13" s="11"/>
      <c r="E13" s="11"/>
    </row>
    <row r="14" spans="1:23" x14ac:dyDescent="0.3">
      <c r="A14" s="10">
        <v>43800</v>
      </c>
      <c r="B14" s="7">
        <v>100000</v>
      </c>
      <c r="C14" s="7"/>
      <c r="D14" s="11"/>
      <c r="E14" s="11"/>
    </row>
    <row r="18" spans="1:5" ht="25.5" x14ac:dyDescent="0.3">
      <c r="A18" s="32" t="s">
        <v>16</v>
      </c>
      <c r="B18" s="32"/>
      <c r="C18" s="32"/>
      <c r="D18" s="32"/>
      <c r="E18" s="32"/>
    </row>
    <row r="19" spans="1:5" ht="29.45" customHeight="1" x14ac:dyDescent="0.3">
      <c r="A19" s="8"/>
      <c r="B19" s="9" t="s">
        <v>4</v>
      </c>
      <c r="C19" s="9" t="s">
        <v>5</v>
      </c>
      <c r="D19" s="9" t="s">
        <v>2</v>
      </c>
      <c r="E19" s="9" t="s">
        <v>3</v>
      </c>
    </row>
    <row r="20" spans="1:5" x14ac:dyDescent="0.3">
      <c r="A20" s="10">
        <v>43466</v>
      </c>
      <c r="B20" s="7">
        <v>20000</v>
      </c>
      <c r="C20" s="7">
        <v>1000</v>
      </c>
      <c r="D20" s="11">
        <v>0</v>
      </c>
      <c r="E20" s="11">
        <f t="shared" ref="E20:E25" si="2">B20-(D20)</f>
        <v>20000</v>
      </c>
    </row>
    <row r="21" spans="1:5" x14ac:dyDescent="0.3">
      <c r="A21" s="10">
        <v>43497</v>
      </c>
      <c r="B21" s="7">
        <v>20000</v>
      </c>
      <c r="C21" s="7">
        <v>2000</v>
      </c>
      <c r="D21" s="11">
        <f t="shared" ref="D21:D25" si="3">C21+D20</f>
        <v>2000</v>
      </c>
      <c r="E21" s="11">
        <f t="shared" si="2"/>
        <v>18000</v>
      </c>
    </row>
    <row r="22" spans="1:5" x14ac:dyDescent="0.3">
      <c r="A22" s="10">
        <v>43525</v>
      </c>
      <c r="B22" s="7">
        <v>20000</v>
      </c>
      <c r="C22" s="7">
        <v>1000</v>
      </c>
      <c r="D22" s="11">
        <f t="shared" si="3"/>
        <v>3000</v>
      </c>
      <c r="E22" s="11">
        <f t="shared" si="2"/>
        <v>17000</v>
      </c>
    </row>
    <row r="23" spans="1:5" x14ac:dyDescent="0.3">
      <c r="A23" s="10">
        <v>43556</v>
      </c>
      <c r="B23" s="7">
        <v>20000</v>
      </c>
      <c r="C23" s="7">
        <v>1000</v>
      </c>
      <c r="D23" s="11">
        <f t="shared" si="3"/>
        <v>4000</v>
      </c>
      <c r="E23" s="11">
        <f t="shared" si="2"/>
        <v>16000</v>
      </c>
    </row>
    <row r="24" spans="1:5" x14ac:dyDescent="0.3">
      <c r="A24" s="10">
        <v>43586</v>
      </c>
      <c r="B24" s="7">
        <v>20000</v>
      </c>
      <c r="C24" s="7">
        <v>2000</v>
      </c>
      <c r="D24" s="11">
        <f t="shared" si="3"/>
        <v>6000</v>
      </c>
      <c r="E24" s="11">
        <f t="shared" si="2"/>
        <v>14000</v>
      </c>
    </row>
    <row r="25" spans="1:5" x14ac:dyDescent="0.3">
      <c r="A25" s="10">
        <v>43617</v>
      </c>
      <c r="B25" s="7">
        <v>20000</v>
      </c>
      <c r="C25" s="7">
        <v>2000</v>
      </c>
      <c r="D25" s="11">
        <f t="shared" si="3"/>
        <v>8000</v>
      </c>
      <c r="E25" s="11">
        <f t="shared" si="2"/>
        <v>12000</v>
      </c>
    </row>
    <row r="26" spans="1:5" x14ac:dyDescent="0.3">
      <c r="A26" s="10">
        <v>43647</v>
      </c>
      <c r="B26" s="7">
        <v>20000</v>
      </c>
      <c r="C26" s="7"/>
      <c r="D26" s="11"/>
      <c r="E26" s="11"/>
    </row>
    <row r="27" spans="1:5" x14ac:dyDescent="0.3">
      <c r="A27" s="10">
        <v>43678</v>
      </c>
      <c r="B27" s="7">
        <v>20000</v>
      </c>
      <c r="C27" s="7"/>
      <c r="D27" s="11"/>
      <c r="E27" s="11"/>
    </row>
    <row r="28" spans="1:5" x14ac:dyDescent="0.3">
      <c r="A28" s="10">
        <v>43709</v>
      </c>
      <c r="B28" s="7">
        <v>20000</v>
      </c>
      <c r="C28" s="7"/>
      <c r="D28" s="11"/>
      <c r="E28" s="11"/>
    </row>
    <row r="29" spans="1:5" x14ac:dyDescent="0.3">
      <c r="A29" s="10">
        <v>43739</v>
      </c>
      <c r="B29" s="7">
        <v>20000</v>
      </c>
      <c r="C29" s="7"/>
      <c r="D29" s="11"/>
      <c r="E29" s="11"/>
    </row>
    <row r="30" spans="1:5" x14ac:dyDescent="0.3">
      <c r="A30" s="10">
        <v>43770</v>
      </c>
      <c r="B30" s="7">
        <v>20000</v>
      </c>
      <c r="C30" s="7"/>
      <c r="D30" s="11"/>
      <c r="E30" s="11"/>
    </row>
    <row r="31" spans="1:5" x14ac:dyDescent="0.3">
      <c r="A31" s="10">
        <v>43800</v>
      </c>
      <c r="B31" s="7">
        <v>20000</v>
      </c>
      <c r="C31" s="7"/>
      <c r="D31" s="11"/>
      <c r="E31" s="11"/>
    </row>
    <row r="37" spans="1:5" ht="25.5" x14ac:dyDescent="0.3">
      <c r="A37" s="32" t="s">
        <v>14</v>
      </c>
      <c r="B37" s="32"/>
      <c r="C37" s="32"/>
      <c r="D37" s="32"/>
      <c r="E37" s="32"/>
    </row>
    <row r="38" spans="1:5" ht="24" x14ac:dyDescent="0.3">
      <c r="A38" s="8"/>
      <c r="B38" s="9" t="s">
        <v>4</v>
      </c>
      <c r="C38" s="9" t="s">
        <v>5</v>
      </c>
      <c r="D38" s="9" t="s">
        <v>2</v>
      </c>
      <c r="E38" s="9" t="s">
        <v>3</v>
      </c>
    </row>
    <row r="39" spans="1:5" x14ac:dyDescent="0.3">
      <c r="A39" s="10">
        <v>43466</v>
      </c>
      <c r="B39" s="7">
        <f t="shared" ref="B39:B50" si="4">B3+B20</f>
        <v>120000</v>
      </c>
      <c r="C39" s="7">
        <f t="shared" ref="C39:E44" si="5">SUM(C20+C3)</f>
        <v>11000</v>
      </c>
      <c r="D39" s="11">
        <f t="shared" si="5"/>
        <v>0</v>
      </c>
      <c r="E39" s="11">
        <f t="shared" si="5"/>
        <v>120000</v>
      </c>
    </row>
    <row r="40" spans="1:5" x14ac:dyDescent="0.3">
      <c r="A40" s="10">
        <v>43497</v>
      </c>
      <c r="B40" s="7">
        <f t="shared" si="4"/>
        <v>120000</v>
      </c>
      <c r="C40" s="7">
        <f t="shared" si="5"/>
        <v>17000</v>
      </c>
      <c r="D40" s="11">
        <f t="shared" si="5"/>
        <v>17000</v>
      </c>
      <c r="E40" s="11">
        <f t="shared" si="5"/>
        <v>103000</v>
      </c>
    </row>
    <row r="41" spans="1:5" x14ac:dyDescent="0.3">
      <c r="A41" s="10">
        <v>43525</v>
      </c>
      <c r="B41" s="7">
        <f t="shared" si="4"/>
        <v>120000</v>
      </c>
      <c r="C41" s="7">
        <f t="shared" si="5"/>
        <v>11000</v>
      </c>
      <c r="D41" s="11">
        <f t="shared" si="5"/>
        <v>28000</v>
      </c>
      <c r="E41" s="11">
        <f t="shared" si="5"/>
        <v>92000</v>
      </c>
    </row>
    <row r="42" spans="1:5" x14ac:dyDescent="0.3">
      <c r="A42" s="10">
        <v>43556</v>
      </c>
      <c r="B42" s="7">
        <f t="shared" si="4"/>
        <v>120000</v>
      </c>
      <c r="C42" s="7">
        <f t="shared" si="5"/>
        <v>6000</v>
      </c>
      <c r="D42" s="11">
        <f t="shared" si="5"/>
        <v>34000</v>
      </c>
      <c r="E42" s="11">
        <f t="shared" si="5"/>
        <v>86000</v>
      </c>
    </row>
    <row r="43" spans="1:5" x14ac:dyDescent="0.3">
      <c r="A43" s="10">
        <v>43586</v>
      </c>
      <c r="B43" s="7">
        <f t="shared" si="4"/>
        <v>120000</v>
      </c>
      <c r="C43" s="7">
        <f t="shared" si="5"/>
        <v>17000</v>
      </c>
      <c r="D43" s="11">
        <f t="shared" si="5"/>
        <v>51000</v>
      </c>
      <c r="E43" s="11">
        <f t="shared" si="5"/>
        <v>69000</v>
      </c>
    </row>
    <row r="44" spans="1:5" x14ac:dyDescent="0.3">
      <c r="A44" s="10">
        <v>43617</v>
      </c>
      <c r="B44" s="7">
        <f t="shared" si="4"/>
        <v>120000</v>
      </c>
      <c r="C44" s="7">
        <f t="shared" si="5"/>
        <v>12000</v>
      </c>
      <c r="D44" s="11">
        <f t="shared" si="5"/>
        <v>63000</v>
      </c>
      <c r="E44" s="11">
        <f t="shared" si="5"/>
        <v>57000</v>
      </c>
    </row>
    <row r="45" spans="1:5" x14ac:dyDescent="0.3">
      <c r="A45" s="10">
        <v>43647</v>
      </c>
      <c r="B45" s="7">
        <f t="shared" si="4"/>
        <v>120000</v>
      </c>
      <c r="C45" s="7"/>
      <c r="D45" s="11"/>
      <c r="E45" s="11"/>
    </row>
    <row r="46" spans="1:5" x14ac:dyDescent="0.3">
      <c r="A46" s="10">
        <v>43678</v>
      </c>
      <c r="B46" s="7">
        <f t="shared" si="4"/>
        <v>120000</v>
      </c>
      <c r="C46" s="7"/>
      <c r="D46" s="11"/>
      <c r="E46" s="11"/>
    </row>
    <row r="47" spans="1:5" x14ac:dyDescent="0.3">
      <c r="A47" s="10">
        <v>43709</v>
      </c>
      <c r="B47" s="7">
        <f t="shared" si="4"/>
        <v>120000</v>
      </c>
      <c r="C47" s="7"/>
      <c r="D47" s="11"/>
      <c r="E47" s="11"/>
    </row>
    <row r="48" spans="1:5" x14ac:dyDescent="0.3">
      <c r="A48" s="10">
        <v>43739</v>
      </c>
      <c r="B48" s="7">
        <f t="shared" si="4"/>
        <v>120000</v>
      </c>
      <c r="C48" s="7"/>
      <c r="D48" s="11"/>
      <c r="E48" s="11"/>
    </row>
    <row r="49" spans="1:7" x14ac:dyDescent="0.3">
      <c r="A49" s="10">
        <v>43770</v>
      </c>
      <c r="B49" s="7">
        <f t="shared" si="4"/>
        <v>120000</v>
      </c>
      <c r="C49" s="7"/>
      <c r="D49" s="11"/>
      <c r="E49" s="11"/>
    </row>
    <row r="50" spans="1:7" x14ac:dyDescent="0.3">
      <c r="A50" s="10">
        <v>43800</v>
      </c>
      <c r="B50" s="7">
        <f t="shared" si="4"/>
        <v>120000</v>
      </c>
      <c r="C50" s="7"/>
      <c r="D50" s="11"/>
      <c r="E50" s="11"/>
    </row>
    <row r="53" spans="1:7" x14ac:dyDescent="0.3">
      <c r="D53" s="1"/>
      <c r="F53" s="2"/>
      <c r="G53" t="s">
        <v>6</v>
      </c>
    </row>
  </sheetData>
  <mergeCells count="3">
    <mergeCell ref="A1:E1"/>
    <mergeCell ref="A18:E18"/>
    <mergeCell ref="A37:E37"/>
  </mergeCells>
  <pageMargins left="0.7" right="0.7" top="0.75" bottom="0.75" header="0.3" footer="0.3"/>
  <pageSetup scale="55" orientation="portrait" horizontalDpi="1200" verticalDpi="1200" r:id="rId1"/>
  <colBreaks count="1" manualBreakCount="1">
    <brk id="15" max="5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D4768709A0C43826503EFD361B514" ma:contentTypeVersion="15" ma:contentTypeDescription="Create a new document." ma:contentTypeScope="" ma:versionID="79b887d25479592ce050c36dc0b952c9">
  <xsd:schema xmlns:xsd="http://www.w3.org/2001/XMLSchema" xmlns:xs="http://www.w3.org/2001/XMLSchema" xmlns:p="http://schemas.microsoft.com/office/2006/metadata/properties" xmlns:ns1="http://schemas.microsoft.com/sharepoint/v3" xmlns:ns2="88aba105-c9b6-49ac-8e50-dd271a92ebb8" xmlns:ns3="cd3b88ee-10cf-45bb-af5d-da8fee2858a1" targetNamespace="http://schemas.microsoft.com/office/2006/metadata/properties" ma:root="true" ma:fieldsID="724895081fbf675caa8c0cdeaaf7b04d" ns1:_="" ns2:_="" ns3:_="">
    <xsd:import namespace="http://schemas.microsoft.com/sharepoint/v3"/>
    <xsd:import namespace="88aba105-c9b6-49ac-8e50-dd271a92ebb8"/>
    <xsd:import namespace="cd3b88ee-10cf-45bb-af5d-da8fee285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ba105-c9b6-49ac-8e50-dd271a92e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b88ee-10cf-45bb-af5d-da8fee285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3E5E7-BCD2-4B38-96F7-1032490BC29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984f161-9e7d-4384-95f3-7cf3de403f88"/>
    <ds:schemaRef ds:uri="http://schemas.openxmlformats.org/package/2006/metadata/core-properties"/>
    <ds:schemaRef ds:uri="46ec41e3-df07-4240-970a-22f0e1da191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B7CD27D-AC6F-4319-9F28-D1CB61C250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4D6901-D206-41F4-A6B2-EFFA56666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aba105-c9b6-49ac-8e50-dd271a92ebb8"/>
    <ds:schemaRef ds:uri="cd3b88ee-10cf-45bb-af5d-da8fee285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Finance Summary</vt:lpstr>
      <vt:lpstr>'Finance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Shinsky, Amy</dc:creator>
  <cp:lastModifiedBy>Sheehan, Lisa</cp:lastModifiedBy>
  <dcterms:created xsi:type="dcterms:W3CDTF">2019-12-11T13:29:41Z</dcterms:created>
  <dcterms:modified xsi:type="dcterms:W3CDTF">2022-07-11T17:11:58Z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0x01010031FD4768709A0C43826503EFD361B514</vt:lpwstr>
  </property>
</Properties>
</file>